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90\"/>
    </mc:Choice>
  </mc:AlternateContent>
  <xr:revisionPtr revIDLastSave="0" documentId="13_ncr:1_{6390E2B6-94D7-4D0F-9B04-CBED90E59082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C30" i="1" s="1"/>
  <c r="I38" i="1"/>
  <c r="I37" i="1"/>
  <c r="I36" i="1"/>
  <c r="I35" i="1"/>
  <c r="I34" i="1"/>
  <c r="G63" i="2"/>
  <c r="G64" i="2" s="1"/>
  <c r="G66" i="2" s="1"/>
  <c r="G67" i="2" s="1"/>
  <c r="G68" i="2" s="1"/>
  <c r="F63" i="2"/>
  <c r="F64" i="2" s="1"/>
  <c r="F66" i="2" s="1"/>
  <c r="F67" i="2" s="1"/>
  <c r="F68" i="2" s="1"/>
  <c r="E63" i="2"/>
  <c r="E64" i="2" s="1"/>
  <c r="E66" i="2" s="1"/>
  <c r="E67" i="2" s="1"/>
  <c r="E68" i="2" s="1"/>
  <c r="G62" i="2"/>
  <c r="F62" i="2"/>
  <c r="E62" i="2"/>
  <c r="D62" i="2"/>
  <c r="D63" i="2" s="1"/>
  <c r="G55" i="2"/>
  <c r="F55" i="2"/>
  <c r="E55" i="2"/>
  <c r="D55" i="2"/>
  <c r="H55" i="2" s="1"/>
  <c r="H54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31" i="1" l="1"/>
  <c r="C32" i="1"/>
  <c r="C38" i="1"/>
  <c r="H63" i="2"/>
  <c r="D64" i="2"/>
  <c r="H62" i="2"/>
  <c r="C40" i="1" l="1"/>
  <c r="C42" i="1" s="1"/>
  <c r="C39" i="1"/>
  <c r="D66" i="2"/>
  <c r="H64" i="2"/>
  <c r="H66" i="2" l="1"/>
  <c r="D67" i="2"/>
  <c r="D68" i="2" l="1"/>
  <c r="H68" i="2" s="1"/>
  <c r="H67" i="2"/>
</calcChain>
</file>

<file path=xl/sharedStrings.xml><?xml version="1.0" encoding="utf-8"?>
<sst xmlns="http://schemas.openxmlformats.org/spreadsheetml/2006/main" count="226" uniqueCount="134">
  <si>
    <t>СВОДКА ЗАТРАТ</t>
  </si>
  <si>
    <t>P_0490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</si>
  <si>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</si>
  <si>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</si>
  <si>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</si>
  <si>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</si>
  <si>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</si>
  <si>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</si>
  <si>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</si>
  <si>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</si>
  <si>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</si>
  <si>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</si>
  <si>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</si>
  <si>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</si>
  <si>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</si>
  <si>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</si>
  <si>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</si>
  <si>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</si>
  <si>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</si>
  <si>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</si>
  <si>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</si>
  <si>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</si>
  <si>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</si>
  <si>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</si>
  <si>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</si>
  <si>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</si>
  <si>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</si>
  <si>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</si>
  <si>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</si>
  <si>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</si>
  <si>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</si>
  <si>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</si>
  <si>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</si>
  <si>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</si>
  <si>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</si>
  <si>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</si>
  <si>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</si>
  <si>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</si>
  <si>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</si>
  <si>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</si>
  <si>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</si>
  <si>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</si>
  <si>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</si>
  <si>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</si>
  <si>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</si>
  <si>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</si>
  <si>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</si>
  <si>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</si>
  <si>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</si>
  <si>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</si>
  <si>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</si>
  <si>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</si>
  <si>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</si>
  <si>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</si>
  <si>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</si>
  <si>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</si>
  <si>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</si>
  <si>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</si>
  <si>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</si>
  <si>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</si>
  <si>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</si>
  <si>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</si>
  <si>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</si>
  <si>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</si>
  <si>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</si>
  <si>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</si>
  <si>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</si>
  <si>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</si>
  <si>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</si>
  <si>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</si>
  <si>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</si>
  <si>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</si>
  <si>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</si>
  <si>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</si>
  <si>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</si>
  <si>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</si>
  <si>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</si>
  <si>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</si>
  <si>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</si>
  <si>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</si>
  <si>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</si>
  <si>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</si>
  <si>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</si>
  <si>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</si>
  <si>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</si>
  <si>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</si>
  <si>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</si>
  <si>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</si>
  <si>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</si>
  <si>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</si>
  <si>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</si>
  <si>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</si>
  <si>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</si>
  <si>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</si>
  <si>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</si>
  <si>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</si>
  <si>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</si>
  <si>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</si>
  <si>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</si>
  <si>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</si>
  <si>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</si>
  <si>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</si>
  <si>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</si>
  <si>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</si>
  <si>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</si>
  <si>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</si>
  <si>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</si>
  <si>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</si>
  <si>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</si>
  <si>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</si>
  <si>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</si>
  <si>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</si>
  <si>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</si>
  <si>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</si>
  <si>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</si>
  <si>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</si>
  <si>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</si>
  <si>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</si>
  <si>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</si>
  <si>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</si>
  <si>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</si>
  <si>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</si>
  <si>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</si>
  <si>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</si>
  <si>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</si>
  <si>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</si>
  <si>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</si>
  <si>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</si>
  <si>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</si>
  <si>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Реконструкция КЛ-0,4 кВ от ЗТП ДСК 6034/2х630 кВА (протяженностью 0,08 км)</t>
  </si>
  <si>
    <t>Реконструкция КЛ-0,4 кВ от ЗТП ДСК 6034/2х630 кВА (протяженностью 0,08 км)</t>
  </si>
  <si>
    <t>Реконструкция КЛ-0,4 кВ от ЗТП ДСК 6034/2х630 кВА (протяженностью 0,08 км)</t>
  </si>
  <si>
    <t>Реконструкция КЛ-0,4 кВ от ЗТП ДСК 6034/2х630 кВА (протяженностью 0,08 км)</t>
  </si>
  <si>
    <t>Реконструкция КЛ-0,4 кВ от ЗТП ДСК 6034/2х630 кВА (протяженностью 0,08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</si>
</sst>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A18F54E-1DB1-41DA-9D69-1F3AF072D1EE}"/>
    <cellStyle name="Обычный" xfId="0" builtinId="0"/>
    <cellStyle name="Обычный 2" xfId="4" xr:uid="{CEAB9ED1-7E14-4775-8174-9168462D966F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88671875" customWidth="1"/>
    <col min="7" max="9" width="16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129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112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113</v>
      </c>
      <c r="C26" s="54"/>
      <c r="D26" s="51"/>
      <c r="E26" s="51"/>
      <c r="F26" s="51"/>
      <c r="G26" s="52"/>
      <c r="H26" s="52" t="s">
        <v>114</v>
      </c>
      <c r="I26" s="52"/>
    </row>
    <row r="27" spans="1:9" ht="32.25" customHeight="1" x14ac:dyDescent="0.3">
      <c r="A27" s="55" t="s">
        <v>6</v>
      </c>
      <c r="B27" s="53" t="s">
        <v>115</v>
      </c>
      <c r="C27" s="56">
        <v>0</v>
      </c>
      <c r="D27" s="57"/>
      <c r="E27" s="57"/>
      <c r="F27" s="57"/>
      <c r="G27" s="58" t="s">
        <v>116</v>
      </c>
      <c r="H27" s="58" t="s">
        <v>117</v>
      </c>
      <c r="I27" s="58" t="s">
        <v>118</v>
      </c>
    </row>
    <row r="28" spans="1:9" ht="18.75" customHeight="1" x14ac:dyDescent="0.3">
      <c r="A28" s="55" t="s">
        <v>7</v>
      </c>
      <c r="B28" s="53" t="s">
        <v>119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120</v>
      </c>
      <c r="C29" s="62">
        <f>ССР!G59*1.2</f>
        <v>55.025064047718004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55.025064047718004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121</v>
      </c>
      <c r="C31" s="62">
        <f>C30-ROUND(C30/1.2,5)</f>
        <v>9.1708440477180062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122</v>
      </c>
      <c r="C32" s="67">
        <f>C30*I35</f>
        <v>60.887130551273415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123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113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115</v>
      </c>
      <c r="C35" s="76">
        <f>ССР!D68+ССР!E68</f>
        <v>1029.1051423522101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119</v>
      </c>
      <c r="C36" s="76">
        <f>ССР!F68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120</v>
      </c>
      <c r="C37" s="76">
        <f>(ССР!G64-ССР!G59)*1.2</f>
        <v>18.678664437675103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1047.7838067898851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121</v>
      </c>
      <c r="C39" s="62">
        <f>C38-ROUND(C38/1.2,5)</f>
        <v>174.6306367898851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122</v>
      </c>
      <c r="C40" s="77">
        <f>C38*I36</f>
        <v>1215.4211478730892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124</v>
      </c>
      <c r="C42" s="103">
        <f>C40+C32</f>
        <v>1276.3082784243627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125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49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130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744.79875498480999</v>
      </c>
      <c r="E25" s="20">
        <v>50.721823096545002</v>
      </c>
      <c r="F25" s="20">
        <v>0</v>
      </c>
      <c r="G25" s="20">
        <v>0</v>
      </c>
      <c r="H25" s="20">
        <v>795.52057808135999</v>
      </c>
    </row>
    <row r="26" spans="1:8" ht="16.95" customHeight="1" x14ac:dyDescent="0.3">
      <c r="A26" s="6"/>
      <c r="B26" s="9"/>
      <c r="C26" s="9" t="s">
        <v>26</v>
      </c>
      <c r="D26" s="20">
        <v>744.79875498480999</v>
      </c>
      <c r="E26" s="20">
        <v>50.721823096545002</v>
      </c>
      <c r="F26" s="20">
        <v>0</v>
      </c>
      <c r="G26" s="20">
        <v>0</v>
      </c>
      <c r="H26" s="20">
        <v>795.52057808135999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744.79875498480999</v>
      </c>
      <c r="E42" s="20">
        <v>50.721823096545002</v>
      </c>
      <c r="F42" s="20">
        <v>0</v>
      </c>
      <c r="G42" s="20">
        <v>0</v>
      </c>
      <c r="H42" s="20">
        <v>795.52057808135999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14.895975099696001</v>
      </c>
      <c r="E44" s="20">
        <v>1.0144364619309001</v>
      </c>
      <c r="F44" s="20">
        <v>0</v>
      </c>
      <c r="G44" s="20">
        <v>0</v>
      </c>
      <c r="H44" s="20">
        <v>15.910411561627001</v>
      </c>
    </row>
    <row r="45" spans="1:8" ht="16.95" customHeight="1" x14ac:dyDescent="0.3">
      <c r="A45" s="6"/>
      <c r="B45" s="9"/>
      <c r="C45" s="9" t="s">
        <v>41</v>
      </c>
      <c r="D45" s="20">
        <v>14.895975099696001</v>
      </c>
      <c r="E45" s="20">
        <v>1.0144364619309001</v>
      </c>
      <c r="F45" s="20">
        <v>0</v>
      </c>
      <c r="G45" s="20">
        <v>0</v>
      </c>
      <c r="H45" s="20">
        <v>15.910411561627001</v>
      </c>
    </row>
    <row r="46" spans="1:8" ht="16.95" customHeight="1" x14ac:dyDescent="0.3">
      <c r="A46" s="6"/>
      <c r="B46" s="9"/>
      <c r="C46" s="9" t="s">
        <v>42</v>
      </c>
      <c r="D46" s="20">
        <v>759.69473008450996</v>
      </c>
      <c r="E46" s="20">
        <v>51.736259558476</v>
      </c>
      <c r="F46" s="20">
        <v>0</v>
      </c>
      <c r="G46" s="20">
        <v>0</v>
      </c>
      <c r="H46" s="20">
        <v>811.43098964297997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2.4189244993880998</v>
      </c>
      <c r="H48" s="20">
        <v>2.4189244993880998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19.828032455205999</v>
      </c>
      <c r="E49" s="20">
        <v>1.3503163744761999</v>
      </c>
      <c r="F49" s="20">
        <v>0</v>
      </c>
      <c r="G49" s="20">
        <v>0</v>
      </c>
      <c r="H49" s="20">
        <v>21.178348829682001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11.357703750000001</v>
      </c>
      <c r="H50" s="20">
        <v>11.357703750000001</v>
      </c>
    </row>
    <row r="51" spans="1:8" ht="16.95" customHeight="1" x14ac:dyDescent="0.3">
      <c r="A51" s="6"/>
      <c r="B51" s="9"/>
      <c r="C51" s="9" t="s">
        <v>65</v>
      </c>
      <c r="D51" s="20">
        <v>19.828032455205999</v>
      </c>
      <c r="E51" s="20">
        <v>1.3503163744761999</v>
      </c>
      <c r="F51" s="20">
        <v>0</v>
      </c>
      <c r="G51" s="20">
        <v>13.776628249388001</v>
      </c>
      <c r="H51" s="20">
        <v>34.954977079071</v>
      </c>
    </row>
    <row r="52" spans="1:8" ht="16.95" customHeight="1" x14ac:dyDescent="0.3">
      <c r="A52" s="6"/>
      <c r="B52" s="9"/>
      <c r="C52" s="9" t="s">
        <v>64</v>
      </c>
      <c r="D52" s="20">
        <v>779.52276253971002</v>
      </c>
      <c r="E52" s="20">
        <v>53.086575932952002</v>
      </c>
      <c r="F52" s="20">
        <v>0</v>
      </c>
      <c r="G52" s="20">
        <v>13.776628249388001</v>
      </c>
      <c r="H52" s="20">
        <v>846.38596672204994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779.52276253971002</v>
      </c>
      <c r="E56" s="20">
        <v>53.086575932952002</v>
      </c>
      <c r="F56" s="20">
        <v>0</v>
      </c>
      <c r="G56" s="20">
        <v>13.776628249388001</v>
      </c>
      <c r="H56" s="20">
        <v>846.38596672204994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45.854220039765003</v>
      </c>
      <c r="H58" s="20">
        <v>45.854220039765003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45.854220039765003</v>
      </c>
      <c r="H59" s="20">
        <v>45.854220039765003</v>
      </c>
    </row>
    <row r="60" spans="1:8" ht="16.95" customHeight="1" x14ac:dyDescent="0.3">
      <c r="A60" s="6"/>
      <c r="B60" s="9"/>
      <c r="C60" s="9" t="s">
        <v>56</v>
      </c>
      <c r="D60" s="20">
        <v>779.52276253971002</v>
      </c>
      <c r="E60" s="20">
        <v>53.086575932952002</v>
      </c>
      <c r="F60" s="20">
        <v>0</v>
      </c>
      <c r="G60" s="20">
        <v>59.630848289153001</v>
      </c>
      <c r="H60" s="20">
        <v>892.24018676182004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23.3856828761913</v>
      </c>
      <c r="E62" s="20">
        <f>E60 * 3%</f>
        <v>1.59259727798856</v>
      </c>
      <c r="F62" s="20">
        <f>F60 * 3%</f>
        <v>0</v>
      </c>
      <c r="G62" s="20">
        <f>G60 * 3%</f>
        <v>1.78892544867459</v>
      </c>
      <c r="H62" s="20">
        <f>SUM(D62:G62)</f>
        <v>26.76720560285445</v>
      </c>
    </row>
    <row r="63" spans="1:8" ht="16.95" customHeight="1" x14ac:dyDescent="0.3">
      <c r="A63" s="6"/>
      <c r="B63" s="9"/>
      <c r="C63" s="9" t="s">
        <v>52</v>
      </c>
      <c r="D63" s="20">
        <f>D62</f>
        <v>23.3856828761913</v>
      </c>
      <c r="E63" s="20">
        <f>E62</f>
        <v>1.59259727798856</v>
      </c>
      <c r="F63" s="20">
        <f>F62</f>
        <v>0</v>
      </c>
      <c r="G63" s="20">
        <f>G62</f>
        <v>1.78892544867459</v>
      </c>
      <c r="H63" s="20">
        <f>SUM(D63:G63)</f>
        <v>26.76720560285445</v>
      </c>
    </row>
    <row r="64" spans="1:8" ht="16.95" customHeight="1" x14ac:dyDescent="0.3">
      <c r="A64" s="6"/>
      <c r="B64" s="9"/>
      <c r="C64" s="9" t="s">
        <v>51</v>
      </c>
      <c r="D64" s="20">
        <f>D63 + D60</f>
        <v>802.90844541590127</v>
      </c>
      <c r="E64" s="20">
        <f>E63 + E60</f>
        <v>54.679173210940561</v>
      </c>
      <c r="F64" s="20">
        <f>F63 + F60</f>
        <v>0</v>
      </c>
      <c r="G64" s="20">
        <f>G63 + G60</f>
        <v>61.41977373782759</v>
      </c>
      <c r="H64" s="20">
        <f>SUM(D64:G64)</f>
        <v>919.00739236466939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160.58168908318027</v>
      </c>
      <c r="E66" s="20">
        <f>E64 * 20%</f>
        <v>10.935834642188112</v>
      </c>
      <c r="F66" s="20">
        <f>F64 * 20%</f>
        <v>0</v>
      </c>
      <c r="G66" s="20">
        <f>G64 * 20%</f>
        <v>12.283954747565518</v>
      </c>
      <c r="H66" s="20">
        <f>SUM(D66:G66)</f>
        <v>183.80147847293392</v>
      </c>
    </row>
    <row r="67" spans="1:8" ht="16.95" customHeight="1" x14ac:dyDescent="0.3">
      <c r="A67" s="6"/>
      <c r="B67" s="9"/>
      <c r="C67" s="9" t="s">
        <v>47</v>
      </c>
      <c r="D67" s="20">
        <f>D66</f>
        <v>160.58168908318027</v>
      </c>
      <c r="E67" s="20">
        <f>E66</f>
        <v>10.935834642188112</v>
      </c>
      <c r="F67" s="20">
        <f>F66</f>
        <v>0</v>
      </c>
      <c r="G67" s="20">
        <f>G66</f>
        <v>12.283954747565518</v>
      </c>
      <c r="H67" s="20">
        <f>SUM(D67:G67)</f>
        <v>183.80147847293392</v>
      </c>
    </row>
    <row r="68" spans="1:8" ht="16.95" customHeight="1" x14ac:dyDescent="0.3">
      <c r="A68" s="6"/>
      <c r="B68" s="9"/>
      <c r="C68" s="9" t="s">
        <v>46</v>
      </c>
      <c r="D68" s="20">
        <f>D67 + D64</f>
        <v>963.49013449908148</v>
      </c>
      <c r="E68" s="20">
        <f>E67 + E64</f>
        <v>65.615007853128674</v>
      </c>
      <c r="F68" s="20">
        <f>F67 + F64</f>
        <v>0</v>
      </c>
      <c r="G68" s="20">
        <f>G67 + G64</f>
        <v>73.703728485393114</v>
      </c>
      <c r="H68" s="20">
        <f>SUM(D68:G68)</f>
        <v>1102.8088708376033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A16"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76</v>
      </c>
      <c r="D13" s="19">
        <v>744.79875498480999</v>
      </c>
      <c r="E13" s="19">
        <v>50.721823096545002</v>
      </c>
      <c r="F13" s="19">
        <v>0</v>
      </c>
      <c r="G13" s="19">
        <v>0</v>
      </c>
      <c r="H13" s="19">
        <v>795.52057808135999</v>
      </c>
      <c r="J13" s="5"/>
    </row>
    <row r="14" spans="1:14" ht="16.95" customHeight="1" x14ac:dyDescent="0.3">
      <c r="A14" s="6"/>
      <c r="B14" s="9"/>
      <c r="C14" s="9" t="s">
        <v>77</v>
      </c>
      <c r="D14" s="19">
        <v>744.79875498480999</v>
      </c>
      <c r="E14" s="19">
        <v>50.721823096545002</v>
      </c>
      <c r="F14" s="19">
        <v>0</v>
      </c>
      <c r="G14" s="19">
        <v>0</v>
      </c>
      <c r="H14" s="19">
        <v>795.52057808135999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79</v>
      </c>
      <c r="D13" s="19">
        <v>0</v>
      </c>
      <c r="E13" s="19">
        <v>0</v>
      </c>
      <c r="F13" s="19">
        <v>0</v>
      </c>
      <c r="G13" s="19">
        <v>2.4189244993880998</v>
      </c>
      <c r="H13" s="19">
        <v>2.4189244993880998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2.4189244993880998</v>
      </c>
      <c r="H14" s="19">
        <v>2.4189244993880998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45.854220039765003</v>
      </c>
      <c r="H13" s="19">
        <v>45.854220039765003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45.854220039765003</v>
      </c>
      <c r="H14" s="19">
        <v>45.854220039765003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795.52057808135999</v>
      </c>
      <c r="E3" s="41"/>
      <c r="F3" s="41"/>
      <c r="G3" s="41"/>
      <c r="H3" s="48"/>
    </row>
    <row r="4" spans="1:8" x14ac:dyDescent="0.3">
      <c r="A4" s="95" t="s">
        <v>90</v>
      </c>
      <c r="B4" s="42" t="s">
        <v>91</v>
      </c>
      <c r="C4" s="45"/>
      <c r="D4" s="43">
        <v>744.79875498480999</v>
      </c>
      <c r="E4" s="41"/>
      <c r="F4" s="41"/>
      <c r="G4" s="41"/>
      <c r="H4" s="48"/>
    </row>
    <row r="5" spans="1:8" x14ac:dyDescent="0.3">
      <c r="A5" s="95"/>
      <c r="B5" s="42" t="s">
        <v>92</v>
      </c>
      <c r="C5" s="37"/>
      <c r="D5" s="43">
        <v>50.721823096545002</v>
      </c>
      <c r="E5" s="41"/>
      <c r="F5" s="41"/>
      <c r="G5" s="41"/>
      <c r="H5" s="47"/>
    </row>
    <row r="6" spans="1:8" x14ac:dyDescent="0.3">
      <c r="A6" s="96"/>
      <c r="B6" s="42" t="s">
        <v>93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76</v>
      </c>
      <c r="B8" s="98"/>
      <c r="C8" s="95" t="s">
        <v>96</v>
      </c>
      <c r="D8" s="44">
        <v>795.52057808135999</v>
      </c>
      <c r="E8" s="41">
        <v>0.08</v>
      </c>
      <c r="F8" s="41" t="s">
        <v>95</v>
      </c>
      <c r="G8" s="44">
        <v>9944.007226017</v>
      </c>
      <c r="H8" s="47"/>
    </row>
    <row r="9" spans="1:8" x14ac:dyDescent="0.3">
      <c r="A9" s="99">
        <v>1</v>
      </c>
      <c r="B9" s="42" t="s">
        <v>91</v>
      </c>
      <c r="C9" s="95"/>
      <c r="D9" s="44">
        <v>744.79875498480999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92</v>
      </c>
      <c r="C10" s="95"/>
      <c r="D10" s="44">
        <v>50.721823096545002</v>
      </c>
      <c r="E10" s="41"/>
      <c r="F10" s="41"/>
      <c r="G10" s="41"/>
      <c r="H10" s="96"/>
    </row>
    <row r="11" spans="1:8" x14ac:dyDescent="0.3">
      <c r="A11" s="95"/>
      <c r="B11" s="42" t="s">
        <v>93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94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2.4189244993880998</v>
      </c>
      <c r="E13" s="41"/>
      <c r="F13" s="41"/>
      <c r="G13" s="41"/>
      <c r="H13" s="47"/>
    </row>
    <row r="14" spans="1:8" x14ac:dyDescent="0.3">
      <c r="A14" s="95" t="s">
        <v>97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94</v>
      </c>
      <c r="C17" s="37"/>
      <c r="D17" s="43">
        <v>2.4189244993880998</v>
      </c>
      <c r="E17" s="41"/>
      <c r="F17" s="41"/>
      <c r="G17" s="41"/>
      <c r="H17" s="47"/>
    </row>
    <row r="18" spans="1:8" x14ac:dyDescent="0.3">
      <c r="A18" s="97" t="s">
        <v>79</v>
      </c>
      <c r="B18" s="98"/>
      <c r="C18" s="95" t="s">
        <v>96</v>
      </c>
      <c r="D18" s="44">
        <v>2.4189244993880998</v>
      </c>
      <c r="E18" s="41">
        <v>0.08</v>
      </c>
      <c r="F18" s="41" t="s">
        <v>95</v>
      </c>
      <c r="G18" s="44">
        <v>30.236556242351998</v>
      </c>
      <c r="H18" s="47"/>
    </row>
    <row r="19" spans="1:8" x14ac:dyDescent="0.3">
      <c r="A19" s="99">
        <v>1</v>
      </c>
      <c r="B19" s="42" t="s">
        <v>91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92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93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94</v>
      </c>
      <c r="C22" s="95"/>
      <c r="D22" s="44">
        <v>2.4189244993880998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45.854220039765003</v>
      </c>
      <c r="E23" s="41"/>
      <c r="F23" s="41"/>
      <c r="G23" s="41"/>
      <c r="H23" s="47"/>
    </row>
    <row r="24" spans="1:8" x14ac:dyDescent="0.3">
      <c r="A24" s="95" t="s">
        <v>98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94</v>
      </c>
      <c r="C27" s="37"/>
      <c r="D27" s="43">
        <v>45.854220039765003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96</v>
      </c>
      <c r="D28" s="44">
        <v>45.854220039765003</v>
      </c>
      <c r="E28" s="41">
        <v>0.08</v>
      </c>
      <c r="F28" s="41" t="s">
        <v>95</v>
      </c>
      <c r="G28" s="44">
        <v>573.17775049705995</v>
      </c>
      <c r="H28" s="47"/>
    </row>
    <row r="29" spans="1:8" x14ac:dyDescent="0.3">
      <c r="A29" s="99">
        <v>1</v>
      </c>
      <c r="B29" s="42" t="s">
        <v>91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93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94</v>
      </c>
      <c r="C32" s="95"/>
      <c r="D32" s="44">
        <v>45.854220039765003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99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100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126</v>
      </c>
      <c r="B4" s="26" t="s">
        <v>95</v>
      </c>
      <c r="C4" s="27">
        <v>0.114875</v>
      </c>
      <c r="D4" s="27">
        <v>5103.9171675885</v>
      </c>
      <c r="E4" s="26">
        <v>0.4</v>
      </c>
      <c r="F4" s="25" t="s">
        <v>126</v>
      </c>
      <c r="G4" s="27">
        <v>586.31248462673</v>
      </c>
      <c r="H4" s="28" t="s">
        <v>127</v>
      </c>
    </row>
    <row r="5" spans="1:8" ht="39" customHeight="1" x14ac:dyDescent="0.3">
      <c r="A5" s="25" t="s">
        <v>110</v>
      </c>
      <c r="B5" s="26" t="s">
        <v>95</v>
      </c>
      <c r="C5" s="27">
        <v>3.3500000000000002E-2</v>
      </c>
      <c r="D5" s="27">
        <v>818.22700652441995</v>
      </c>
      <c r="E5" s="26">
        <v>0.4</v>
      </c>
      <c r="F5" s="25" t="s">
        <v>110</v>
      </c>
      <c r="G5" s="27">
        <v>27.410604718567999</v>
      </c>
      <c r="H5" s="28" t="s">
        <v>128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2025-11-17T06:51:51Z</dcterms:modified>
</cp:coreProperties>
</file>